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280" windowHeight="6588" tabRatio="601"/>
  </bookViews>
  <sheets>
    <sheet name="на 01.01.23" sheetId="1" r:id="rId1"/>
  </sheets>
  <definedNames>
    <definedName name="_xlnm._FilterDatabase" localSheetId="0" hidden="1">'на 01.01.23'!#REF!</definedName>
    <definedName name="_xlnm.Print_Titles" localSheetId="0">'на 01.01.23'!$5:$5</definedName>
    <definedName name="_xlnm.Print_Area" localSheetId="0">'на 01.01.23'!$A$1:$I$63</definedName>
  </definedNames>
  <calcPr calcId="124519" iterate="1"/>
</workbook>
</file>

<file path=xl/calcChain.xml><?xml version="1.0" encoding="utf-8"?>
<calcChain xmlns="http://schemas.openxmlformats.org/spreadsheetml/2006/main">
  <c r="H36" i="1"/>
  <c r="H53"/>
  <c r="H54"/>
  <c r="H55"/>
  <c r="G54"/>
  <c r="G55"/>
  <c r="G56"/>
  <c r="H49"/>
  <c r="H50"/>
  <c r="H51"/>
  <c r="G49"/>
  <c r="G50"/>
  <c r="G51"/>
  <c r="H39"/>
  <c r="H40"/>
  <c r="H41"/>
  <c r="H42"/>
  <c r="H43"/>
  <c r="G39"/>
  <c r="G40"/>
  <c r="G41"/>
  <c r="G42"/>
  <c r="G43"/>
  <c r="H34"/>
  <c r="H29"/>
  <c r="H31"/>
  <c r="H32"/>
  <c r="H33"/>
  <c r="G31"/>
  <c r="G32"/>
  <c r="G33"/>
  <c r="H22"/>
  <c r="H23"/>
  <c r="H24"/>
  <c r="H26"/>
  <c r="H27"/>
  <c r="G23"/>
  <c r="G24"/>
  <c r="G25"/>
  <c r="G26"/>
  <c r="G27"/>
  <c r="G28"/>
  <c r="H20"/>
  <c r="G20"/>
  <c r="G19"/>
  <c r="G18"/>
  <c r="G17"/>
  <c r="H8"/>
  <c r="H9"/>
  <c r="H10"/>
  <c r="H11"/>
  <c r="H12"/>
  <c r="H14"/>
  <c r="G8"/>
  <c r="G9"/>
  <c r="G10"/>
  <c r="G11"/>
  <c r="G12"/>
  <c r="G13"/>
  <c r="G14"/>
  <c r="E21"/>
  <c r="G35"/>
  <c r="E34"/>
  <c r="D34"/>
  <c r="C34"/>
  <c r="D57"/>
  <c r="D52"/>
  <c r="D47"/>
  <c r="D44"/>
  <c r="D37"/>
  <c r="D29"/>
  <c r="D21"/>
  <c r="D18"/>
  <c r="D15"/>
  <c r="D6"/>
  <c r="G16"/>
  <c r="E15"/>
  <c r="C15"/>
  <c r="C57"/>
  <c r="C52"/>
  <c r="C47"/>
  <c r="C44"/>
  <c r="C37"/>
  <c r="C29"/>
  <c r="C21"/>
  <c r="C18"/>
  <c r="C6"/>
  <c r="C59" s="1"/>
  <c r="E29"/>
  <c r="E52"/>
  <c r="E47"/>
  <c r="E44"/>
  <c r="E37"/>
  <c r="E18"/>
  <c r="E6"/>
  <c r="G6" s="1"/>
  <c r="E57"/>
  <c r="G15" l="1"/>
  <c r="H7"/>
  <c r="H17"/>
  <c r="H19"/>
  <c r="H28"/>
  <c r="H30"/>
  <c r="H38"/>
  <c r="H45"/>
  <c r="H46"/>
  <c r="H48"/>
  <c r="H56"/>
  <c r="H58"/>
  <c r="G53"/>
  <c r="G7"/>
  <c r="G22"/>
  <c r="G30"/>
  <c r="G38"/>
  <c r="G45"/>
  <c r="G46"/>
  <c r="G48"/>
  <c r="G58"/>
  <c r="G34" l="1"/>
  <c r="H18" l="1"/>
  <c r="H6" l="1"/>
  <c r="F52"/>
  <c r="F37"/>
  <c r="H21" l="1"/>
  <c r="G21"/>
  <c r="G29"/>
  <c r="H37"/>
  <c r="G37"/>
  <c r="H47"/>
  <c r="G47"/>
  <c r="G52"/>
  <c r="H52"/>
  <c r="H15"/>
  <c r="G44"/>
  <c r="H44"/>
  <c r="G57"/>
  <c r="H57"/>
  <c r="E59"/>
  <c r="D59"/>
  <c r="G59" l="1"/>
  <c r="H59"/>
</calcChain>
</file>

<file path=xl/sharedStrings.xml><?xml version="1.0" encoding="utf-8"?>
<sst xmlns="http://schemas.openxmlformats.org/spreadsheetml/2006/main" count="124" uniqueCount="119">
  <si>
    <t>0800</t>
  </si>
  <si>
    <t>Жилищно-коммунальное хозяйство</t>
  </si>
  <si>
    <t>Образование</t>
  </si>
  <si>
    <t>Мобилизационная подготовка экономики</t>
  </si>
  <si>
    <t>0100</t>
  </si>
  <si>
    <t>0700</t>
  </si>
  <si>
    <t>% исполнения</t>
  </si>
  <si>
    <t>Отклонение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</si>
  <si>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</si>
  <si>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</si>
  <si>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</si>
  <si>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Обеспечение проведения выборов и референдумов</t>
  </si>
  <si>
    <t>Другие общегосударственные вопросы</t>
  </si>
  <si>
    <t>Транспорт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</si>
  <si>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</si>
  <si>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</si>
  <si>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</si>
  <si>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</si>
  <si>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Другие вопросы в области образования</t>
  </si>
  <si>
    <t>Социальная политика</t>
  </si>
  <si>
    <t>Пенсионное обеспечение</t>
  </si>
  <si>
    <t>Социальное обеспечение населения</t>
  </si>
  <si>
    <t>-</t>
  </si>
  <si>
    <t>0103</t>
  </si>
  <si>
    <t>0104</t>
  </si>
  <si>
    <t>0106</t>
  </si>
  <si>
    <t>0107</t>
  </si>
  <si>
    <t>0300</t>
  </si>
  <si>
    <t>0309</t>
  </si>
  <si>
    <t>0400</t>
  </si>
  <si>
    <t>0408</t>
  </si>
  <si>
    <t>0409</t>
  </si>
  <si>
    <t>0500</t>
  </si>
  <si>
    <t>0501</t>
  </si>
  <si>
    <t>0502</t>
  </si>
  <si>
    <t>0701</t>
  </si>
  <si>
    <t>0702</t>
  </si>
  <si>
    <t>0707</t>
  </si>
  <si>
    <t>0709</t>
  </si>
  <si>
    <t>0801</t>
  </si>
  <si>
    <t>0804</t>
  </si>
  <si>
    <t xml:space="preserve">0102 </t>
  </si>
  <si>
    <t>Другие вопросы в области национальной экономики</t>
  </si>
  <si>
    <t>Другие вопросы в области жилищно-коммунального хозяйства</t>
  </si>
  <si>
    <t>Культура</t>
  </si>
  <si>
    <t>Другие вопросы в области социальной политики</t>
  </si>
  <si>
    <t>Расходы бюджета - ВСЕГО</t>
  </si>
  <si>
    <t>1000</t>
  </si>
  <si>
    <t>0200</t>
  </si>
  <si>
    <t>Национальная оборона</t>
  </si>
  <si>
    <t xml:space="preserve">Код  </t>
  </si>
  <si>
    <t xml:space="preserve">Наименование </t>
  </si>
  <si>
    <t>7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</si>
  <si>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</si>
  <si>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</si>
  <si>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0111</t>
  </si>
  <si>
    <t>0204</t>
  </si>
  <si>
    <t>0412</t>
  </si>
  <si>
    <t>0503</t>
  </si>
  <si>
    <t>Благоустройство</t>
  </si>
  <si>
    <t>0505</t>
  </si>
  <si>
    <t>Физическая культура и спорт</t>
  </si>
  <si>
    <t>Охрана семьи и детства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</si>
  <si>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</si>
  <si>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</si>
  <si>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Защита населения и территории от чрезвычайных ситуаций природного и техногенного характера, гражданская оборона</t>
  </si>
  <si>
    <t>0705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</si>
  <si>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</si>
  <si>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</si>
  <si>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1300</t>
  </si>
  <si>
    <t>0113</t>
  </si>
  <si>
    <t>Другие вопросы в области культуры, кинематографии</t>
  </si>
  <si>
    <t>1100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</si>
  <si>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</si>
  <si>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</si>
  <si>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</si>
  <si>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Дорожное хозяйство (дорожные фонды)</t>
  </si>
  <si>
    <t>0406</t>
  </si>
  <si>
    <t>0401</t>
  </si>
  <si>
    <t>Общеэкономические вопросы</t>
  </si>
  <si>
    <t>Водное хозяйство</t>
  </si>
  <si>
    <t>Культура, кинематография</t>
  </si>
  <si>
    <t>А.С. Струков</t>
  </si>
  <si>
    <t>0405</t>
  </si>
  <si>
    <t>Сельское хозяйство и рыболовство</t>
  </si>
  <si>
    <t>0703</t>
  </si>
  <si>
    <t>Дополнительное образование детей</t>
  </si>
  <si>
    <t xml:space="preserve">Молодежная политика </t>
  </si>
  <si>
    <t>4</t>
  </si>
  <si>
    <t>5</t>
  </si>
  <si>
    <t>6</t>
  </si>
  <si>
    <t>Председатель комитета по финансам</t>
  </si>
  <si>
    <t>Обслуживание государственного (муниципального) долга</t>
  </si>
  <si>
    <t>Обслуживание  государственного (муниципального) внутреннего долга</t>
  </si>
  <si>
    <t>тыс. руб.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</si>
  <si>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</si>
  <si>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</si>
  <si>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Спорт высших достижений</t>
  </si>
  <si>
    <t>3</t>
  </si>
  <si>
    <t>0600</t>
  </si>
  <si>
    <t>0605</t>
  </si>
  <si>
    <t>Охрана окружающей среды</t>
  </si>
  <si>
    <t>Другие вопросы в области охраны окружающей среды</t>
  </si>
  <si>
    <t xml:space="preserve">администрации муниципального образования </t>
  </si>
  <si>
    <t>«Город Саратов»</t>
  </si>
  <si>
    <t>0105</t>
  </si>
  <si>
    <t>Судебная система</t>
  </si>
  <si>
    <t>Исполнено за 2021 год</t>
  </si>
  <si>
    <t xml:space="preserve">Анализ исполнения расходов бюджета муниципального образования «Город Саратов» на 01.01.2023 </t>
  </si>
  <si>
    <t>Исполнено за 2022 год</t>
  </si>
  <si>
    <t>Уточненные бюджетные назначения 2022 года</t>
  </si>
  <si>
    <t>к уточненным бюджетным назначениям 
  2022 года</t>
  </si>
  <si>
    <t>к соответ-ствующему периоду 2021 года</t>
  </si>
  <si>
    <t>0203</t>
  </si>
  <si>
    <t>Мобилизационная и вневойсковая подготовка</t>
  </si>
  <si>
    <t>0407</t>
  </si>
  <si>
    <t>Лесное хозяйство</t>
  </si>
  <si>
    <t>0602</t>
  </si>
  <si>
    <t>Сбор, удаление отходов и очистка сточных вод</t>
  </si>
</sst>
</file>

<file path=xl/styles.xml><?xml version="1.0" encoding="utf-8"?>
<styleSheet xmlns="http://schemas.openxmlformats.org/spreadsheetml/2006/main">
  <numFmts count="4">
    <numFmt numFmtId="164" formatCode="#,##0.0_р_.;[Red]\-#,##0.0_р_."/>
    <numFmt numFmtId="165" formatCode="#,##0.0"/>
    <numFmt numFmtId="166" formatCode="#,##0.0_ ;[Red]\-#,##0.0\ "/>
    <numFmt numFmtId="167" formatCode="#,##0.0;[Red]\-#,##0.0;0.0"/>
  </numFmts>
  <fonts count="1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Arial CYR"/>
      <charset val="204"/>
    </font>
    <font>
      <sz val="18"/>
      <color indexed="8"/>
      <name val="Times New Roman"/>
      <family val="1"/>
      <charset val="204"/>
    </font>
    <font>
      <b/>
      <sz val="18"/>
      <name val="Times New Roman"/>
      <family val="1"/>
    </font>
    <font>
      <sz val="18"/>
      <name val="Times New Roman"/>
      <family val="1"/>
    </font>
    <font>
      <sz val="18"/>
      <name val="Arial Cyr"/>
      <family val="2"/>
      <charset val="204"/>
    </font>
    <font>
      <b/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8" fillId="0" borderId="0"/>
    <xf numFmtId="0" fontId="7" fillId="0" borderId="0"/>
  </cellStyleXfs>
  <cellXfs count="83">
    <xf numFmtId="0" fontId="0" fillId="0" borderId="0" xfId="0"/>
    <xf numFmtId="0" fontId="4" fillId="0" borderId="0" xfId="0" applyFont="1" applyBorder="1" applyAlignment="1">
      <alignment horizontal="centerContinuous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2" fillId="0" borderId="0" xfId="0" applyFont="1" applyBorder="1"/>
    <xf numFmtId="0" fontId="5" fillId="0" borderId="0" xfId="0" applyFont="1" applyFill="1" applyBorder="1" applyProtection="1"/>
    <xf numFmtId="0" fontId="5" fillId="0" borderId="0" xfId="0" applyFont="1" applyFill="1" applyBorder="1" applyAlignment="1" applyProtection="1">
      <alignment horizontal="center"/>
    </xf>
    <xf numFmtId="0" fontId="3" fillId="0" borderId="0" xfId="0" applyFont="1" applyBorder="1" applyAlignment="1">
      <alignment horizontal="left"/>
    </xf>
    <xf numFmtId="166" fontId="6" fillId="0" borderId="0" xfId="16" applyNumberFormat="1" applyFont="1" applyFill="1" applyBorder="1" applyAlignment="1" applyProtection="1">
      <protection hidden="1"/>
    </xf>
    <xf numFmtId="0" fontId="9" fillId="0" borderId="1" xfId="0" applyFont="1" applyBorder="1" applyAlignment="1">
      <alignment wrapText="1"/>
    </xf>
    <xf numFmtId="0" fontId="9" fillId="0" borderId="0" xfId="0" applyFont="1" applyAlignment="1">
      <alignment horizontal="centerContinuous"/>
    </xf>
    <xf numFmtId="0" fontId="10" fillId="0" borderId="0" xfId="0" applyFont="1" applyAlignment="1">
      <alignment horizontal="centerContinuous"/>
    </xf>
    <xf numFmtId="165" fontId="10" fillId="0" borderId="0" xfId="0" applyNumberFormat="1" applyFont="1" applyAlignment="1">
      <alignment horizontal="centerContinuous"/>
    </xf>
    <xf numFmtId="164" fontId="10" fillId="0" borderId="0" xfId="0" applyNumberFormat="1" applyFont="1" applyAlignment="1">
      <alignment horizontal="centerContinuous"/>
    </xf>
    <xf numFmtId="0" fontId="11" fillId="0" borderId="0" xfId="0" applyFont="1"/>
    <xf numFmtId="0" fontId="9" fillId="0" borderId="0" xfId="0" applyFont="1" applyAlignment="1">
      <alignment horizontal="right"/>
    </xf>
    <xf numFmtId="49" fontId="9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/>
    </xf>
    <xf numFmtId="0" fontId="10" fillId="0" borderId="1" xfId="0" applyFont="1" applyBorder="1"/>
    <xf numFmtId="166" fontId="10" fillId="0" borderId="1" xfId="16" applyNumberFormat="1" applyFont="1" applyFill="1" applyBorder="1" applyAlignment="1" applyProtection="1">
      <protection hidden="1"/>
    </xf>
    <xf numFmtId="166" fontId="9" fillId="0" borderId="1" xfId="0" applyNumberFormat="1" applyFont="1" applyBorder="1" applyAlignment="1">
      <alignment horizontal="right"/>
    </xf>
    <xf numFmtId="166" fontId="9" fillId="0" borderId="1" xfId="16" applyNumberFormat="1" applyFont="1" applyFill="1" applyBorder="1" applyAlignment="1" applyProtection="1">
      <protection hidden="1"/>
    </xf>
    <xf numFmtId="0" fontId="13" fillId="0" borderId="1" xfId="0" applyFont="1" applyBorder="1" applyAlignment="1">
      <alignment wrapText="1"/>
    </xf>
    <xf numFmtId="166" fontId="13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wrapText="1"/>
    </xf>
    <xf numFmtId="0" fontId="9" fillId="0" borderId="1" xfId="0" applyFont="1" applyBorder="1"/>
    <xf numFmtId="166" fontId="9" fillId="0" borderId="1" xfId="0" applyNumberFormat="1" applyFont="1" applyBorder="1"/>
    <xf numFmtId="0" fontId="13" fillId="0" borderId="1" xfId="0" applyFont="1" applyBorder="1"/>
    <xf numFmtId="166" fontId="9" fillId="0" borderId="1" xfId="0" applyNumberFormat="1" applyFont="1" applyBorder="1" applyAlignment="1"/>
    <xf numFmtId="166" fontId="13" fillId="2" borderId="1" xfId="0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166" fontId="10" fillId="2" borderId="1" xfId="0" applyNumberFormat="1" applyFont="1" applyFill="1" applyBorder="1" applyAlignment="1">
      <alignment horizontal="right" wrapText="1"/>
    </xf>
    <xf numFmtId="166" fontId="13" fillId="0" borderId="1" xfId="0" applyNumberFormat="1" applyFont="1" applyBorder="1" applyAlignment="1"/>
    <xf numFmtId="0" fontId="9" fillId="0" borderId="0" xfId="0" applyFont="1" applyBorder="1"/>
    <xf numFmtId="0" fontId="13" fillId="0" borderId="0" xfId="0" applyFont="1" applyBorder="1"/>
    <xf numFmtId="165" fontId="13" fillId="0" borderId="0" xfId="0" applyNumberFormat="1" applyFont="1" applyBorder="1"/>
    <xf numFmtId="165" fontId="13" fillId="2" borderId="0" xfId="0" applyNumberFormat="1" applyFont="1" applyFill="1" applyBorder="1" applyAlignment="1">
      <alignment horizontal="right" wrapText="1"/>
    </xf>
    <xf numFmtId="0" fontId="13" fillId="0" borderId="0" xfId="0" applyFont="1" applyBorder="1" applyAlignment="1"/>
    <xf numFmtId="0" fontId="1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165" fontId="13" fillId="0" borderId="0" xfId="0" applyNumberFormat="1" applyFont="1" applyAlignment="1">
      <alignment wrapText="1"/>
    </xf>
    <xf numFmtId="164" fontId="13" fillId="2" borderId="0" xfId="0" applyNumberFormat="1" applyFont="1" applyFill="1" applyBorder="1" applyAlignment="1">
      <alignment horizontal="right" vertical="top" wrapText="1"/>
    </xf>
    <xf numFmtId="0" fontId="13" fillId="2" borderId="0" xfId="0" applyFont="1" applyFill="1" applyBorder="1" applyAlignment="1">
      <alignment horizontal="right" vertical="top" wrapText="1"/>
    </xf>
    <xf numFmtId="0" fontId="13" fillId="0" borderId="0" xfId="0" applyFont="1"/>
    <xf numFmtId="0" fontId="9" fillId="0" borderId="0" xfId="0" applyFont="1"/>
    <xf numFmtId="0" fontId="15" fillId="0" borderId="0" xfId="0" applyFont="1"/>
    <xf numFmtId="165" fontId="15" fillId="0" borderId="0" xfId="0" applyNumberFormat="1" applyFont="1"/>
    <xf numFmtId="164" fontId="9" fillId="2" borderId="0" xfId="0" applyNumberFormat="1" applyFont="1" applyFill="1" applyBorder="1" applyAlignment="1">
      <alignment horizontal="right" vertical="top" wrapText="1"/>
    </xf>
    <xf numFmtId="0" fontId="9" fillId="2" borderId="0" xfId="0" applyFont="1" applyFill="1" applyBorder="1" applyAlignment="1">
      <alignment horizontal="right" vertical="top" wrapText="1"/>
    </xf>
    <xf numFmtId="164" fontId="10" fillId="2" borderId="0" xfId="0" applyNumberFormat="1" applyFont="1" applyFill="1" applyBorder="1" applyAlignment="1">
      <alignment horizontal="right" vertical="top" wrapText="1"/>
    </xf>
    <xf numFmtId="0" fontId="10" fillId="2" borderId="0" xfId="0" applyFont="1" applyFill="1" applyBorder="1" applyAlignment="1">
      <alignment horizontal="right" vertical="top" wrapText="1"/>
    </xf>
    <xf numFmtId="165" fontId="11" fillId="0" borderId="0" xfId="0" applyNumberFormat="1" applyFont="1"/>
    <xf numFmtId="0" fontId="11" fillId="0" borderId="0" xfId="0" applyFont="1" applyBorder="1"/>
    <xf numFmtId="164" fontId="11" fillId="0" borderId="0" xfId="0" applyNumberFormat="1" applyFont="1" applyBorder="1"/>
    <xf numFmtId="164" fontId="11" fillId="0" borderId="0" xfId="0" applyNumberFormat="1" applyFont="1"/>
    <xf numFmtId="166" fontId="9" fillId="3" borderId="1" xfId="16" applyNumberFormat="1" applyFont="1" applyFill="1" applyBorder="1" applyAlignment="1" applyProtection="1">
      <protection hidden="1"/>
    </xf>
    <xf numFmtId="166" fontId="0" fillId="0" borderId="0" xfId="0" applyNumberFormat="1"/>
    <xf numFmtId="166" fontId="9" fillId="0" borderId="1" xfId="16" applyNumberFormat="1" applyFont="1" applyFill="1" applyBorder="1" applyAlignment="1" applyProtection="1">
      <alignment horizontal="right"/>
      <protection hidden="1"/>
    </xf>
    <xf numFmtId="166" fontId="10" fillId="0" borderId="1" xfId="16" applyNumberFormat="1" applyFont="1" applyFill="1" applyBorder="1" applyAlignment="1" applyProtection="1">
      <alignment horizontal="right"/>
      <protection hidden="1"/>
    </xf>
    <xf numFmtId="166" fontId="10" fillId="0" borderId="2" xfId="16" applyNumberFormat="1" applyFont="1" applyFill="1" applyBorder="1" applyAlignment="1" applyProtection="1">
      <protection hidden="1"/>
    </xf>
    <xf numFmtId="167" fontId="9" fillId="0" borderId="1" xfId="17" applyNumberFormat="1" applyFont="1" applyFill="1" applyBorder="1" applyAlignment="1" applyProtection="1">
      <protection hidden="1"/>
    </xf>
    <xf numFmtId="166" fontId="10" fillId="0" borderId="1" xfId="0" applyNumberFormat="1" applyFont="1" applyBorder="1" applyAlignment="1"/>
    <xf numFmtId="0" fontId="2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0" fontId="13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0" fillId="0" borderId="0" xfId="0" applyAlignment="1"/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/>
    </xf>
    <xf numFmtId="0" fontId="0" fillId="0" borderId="3" xfId="0" applyBorder="1"/>
    <xf numFmtId="0" fontId="12" fillId="2" borderId="1" xfId="0" applyFont="1" applyFill="1" applyBorder="1" applyAlignment="1" applyProtection="1">
      <alignment horizontal="center" vertical="center" wrapText="1"/>
    </xf>
  </cellXfs>
  <cellStyles count="18">
    <cellStyle name="Обычный" xfId="0" builtinId="0"/>
    <cellStyle name="Обычный 2" xfId="16"/>
    <cellStyle name="Обычный 2 10" xfId="9"/>
    <cellStyle name="Обычный 2 11" xfId="10"/>
    <cellStyle name="Обычный 2 12" xfId="11"/>
    <cellStyle name="Обычный 2 13" xfId="12"/>
    <cellStyle name="Обычный 2 14" xfId="13"/>
    <cellStyle name="Обычный 2 15" xfId="14"/>
    <cellStyle name="Обычный 2 16" xfId="17"/>
    <cellStyle name="Обычный 2 2" xfId="1"/>
    <cellStyle name="Обычный 2 3" xfId="2"/>
    <cellStyle name="Обычный 2 4" xfId="3"/>
    <cellStyle name="Обычный 2 5" xfId="4"/>
    <cellStyle name="Обычный 2 6" xfId="5"/>
    <cellStyle name="Обычный 2 7" xfId="6"/>
    <cellStyle name="Обычный 2 8" xfId="7"/>
    <cellStyle name="Обычный 2 9" xfId="8"/>
    <cellStyle name="Обычный 3" xf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23"/>
  <sheetViews>
    <sheetView showGridLines="0" showZeros="0" tabSelected="1" view="pageBreakPreview" zoomScale="70" zoomScaleNormal="60" zoomScaleSheetLayoutView="70" workbookViewId="0">
      <pane ySplit="5" topLeftCell="A48" activePane="bottomLeft" state="frozen"/>
      <selection pane="bottomLeft" activeCell="E47" sqref="E47"/>
    </sheetView>
  </sheetViews>
  <sheetFormatPr defaultRowHeight="22.8"/>
  <cols>
    <col min="1" max="1" width="8.88671875" style="16" customWidth="1"/>
    <col min="2" max="2" width="94.88671875" style="16" customWidth="1"/>
    <col min="3" max="3" width="20.6640625" style="53" customWidth="1"/>
    <col min="4" max="4" width="23.33203125" style="56" customWidth="1"/>
    <col min="5" max="5" width="21.109375" style="16" customWidth="1"/>
    <col min="6" max="6" width="11" style="16" hidden="1" customWidth="1"/>
    <col min="7" max="7" width="20.6640625" style="16" customWidth="1"/>
    <col min="8" max="8" width="18.5546875" style="16" customWidth="1"/>
    <col min="9" max="9" width="9.33203125" hidden="1" customWidth="1"/>
    <col min="10" max="10" width="13" customWidth="1"/>
    <col min="13" max="13" width="11.88671875" customWidth="1"/>
    <col min="16" max="16" width="11.88671875" customWidth="1"/>
    <col min="19" max="19" width="12" customWidth="1"/>
    <col min="22" max="22" width="11.88671875" customWidth="1"/>
    <col min="23" max="23" width="9.5546875" customWidth="1"/>
    <col min="24" max="24" width="10" customWidth="1"/>
    <col min="25" max="25" width="11.5546875" customWidth="1"/>
  </cols>
  <sheetData>
    <row r="1" spans="1:27" ht="24.6">
      <c r="A1" s="71" t="s">
        <v>108</v>
      </c>
      <c r="B1" s="72"/>
      <c r="C1" s="72"/>
      <c r="D1" s="72"/>
      <c r="E1" s="72"/>
      <c r="F1" s="72"/>
      <c r="G1" s="72"/>
      <c r="H1" s="72"/>
      <c r="I1" s="72"/>
      <c r="J1" s="72"/>
      <c r="K1" s="1"/>
      <c r="L1" s="1"/>
      <c r="M1" s="1"/>
      <c r="N1" s="1"/>
      <c r="O1" s="1"/>
      <c r="P1" s="2"/>
      <c r="Q1" s="2"/>
      <c r="R1" s="2"/>
      <c r="S1" s="2"/>
      <c r="T1" s="2"/>
      <c r="U1" s="2"/>
      <c r="V1" s="2"/>
      <c r="W1" s="2"/>
      <c r="X1" s="2"/>
      <c r="Y1" s="3"/>
      <c r="Z1" s="2"/>
      <c r="AA1" s="2"/>
    </row>
    <row r="2" spans="1:27">
      <c r="A2" s="12"/>
      <c r="B2" s="13"/>
      <c r="C2" s="14"/>
      <c r="D2" s="15"/>
      <c r="E2" s="13"/>
      <c r="F2" s="13"/>
      <c r="G2" s="12"/>
      <c r="H2" s="17" t="s">
        <v>94</v>
      </c>
      <c r="I2" s="3"/>
      <c r="J2" s="3"/>
      <c r="K2" s="9"/>
      <c r="L2" s="9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5"/>
      <c r="Y2" s="5"/>
      <c r="Z2" s="2"/>
      <c r="AA2" s="2"/>
    </row>
    <row r="3" spans="1:27" ht="22.8" customHeight="1">
      <c r="A3" s="75" t="s">
        <v>50</v>
      </c>
      <c r="B3" s="80" t="s">
        <v>51</v>
      </c>
      <c r="C3" s="77" t="s">
        <v>107</v>
      </c>
      <c r="D3" s="82" t="s">
        <v>110</v>
      </c>
      <c r="E3" s="77" t="s">
        <v>109</v>
      </c>
      <c r="F3" s="79" t="s">
        <v>7</v>
      </c>
      <c r="G3" s="73" t="s">
        <v>6</v>
      </c>
      <c r="H3" s="74"/>
      <c r="I3" s="6"/>
      <c r="J3" s="6"/>
      <c r="K3" s="9"/>
      <c r="L3" s="9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2"/>
      <c r="AA3" s="2"/>
    </row>
    <row r="4" spans="1:27" ht="124.8" customHeight="1">
      <c r="A4" s="76"/>
      <c r="B4" s="81"/>
      <c r="C4" s="78"/>
      <c r="D4" s="76"/>
      <c r="E4" s="78"/>
      <c r="F4" s="79"/>
      <c r="G4" s="66" t="s">
        <v>111</v>
      </c>
      <c r="H4" s="66" t="s">
        <v>112</v>
      </c>
      <c r="I4" s="7"/>
      <c r="J4" s="8"/>
      <c r="K4" s="9"/>
      <c r="L4" s="9"/>
      <c r="M4" s="7"/>
      <c r="N4" s="6"/>
      <c r="O4" s="6"/>
      <c r="P4" s="7"/>
      <c r="Q4" s="6"/>
      <c r="R4" s="6"/>
      <c r="S4" s="7"/>
      <c r="T4" s="6"/>
      <c r="U4" s="6"/>
      <c r="V4" s="7"/>
      <c r="W4" s="3"/>
      <c r="X4" s="3"/>
      <c r="Y4" s="7"/>
      <c r="Z4" s="2"/>
      <c r="AA4" s="2"/>
    </row>
    <row r="5" spans="1:27">
      <c r="A5" s="18">
        <v>1</v>
      </c>
      <c r="B5" s="19">
        <v>2</v>
      </c>
      <c r="C5" s="18" t="s">
        <v>98</v>
      </c>
      <c r="D5" s="19" t="s">
        <v>88</v>
      </c>
      <c r="E5" s="18" t="s">
        <v>89</v>
      </c>
      <c r="F5" s="18"/>
      <c r="G5" s="19" t="s">
        <v>90</v>
      </c>
      <c r="H5" s="19" t="s">
        <v>52</v>
      </c>
      <c r="I5" s="7"/>
      <c r="J5" s="8"/>
      <c r="K5" s="9"/>
      <c r="L5" s="9"/>
      <c r="M5" s="7"/>
      <c r="N5" s="6"/>
      <c r="O5" s="6"/>
      <c r="P5" s="7"/>
      <c r="Q5" s="6"/>
      <c r="R5" s="6"/>
      <c r="S5" s="7"/>
      <c r="T5" s="6"/>
      <c r="U5" s="6"/>
      <c r="V5" s="7"/>
      <c r="W5" s="3"/>
      <c r="X5" s="3"/>
      <c r="Y5" s="7"/>
      <c r="Z5" s="2"/>
      <c r="AA5" s="2"/>
    </row>
    <row r="6" spans="1:27">
      <c r="A6" s="67" t="s">
        <v>4</v>
      </c>
      <c r="B6" s="20" t="s">
        <v>8</v>
      </c>
      <c r="C6" s="21">
        <f>SUM(C7:C14)</f>
        <v>1594743.9</v>
      </c>
      <c r="D6" s="61">
        <f>SUM(D7:D14)</f>
        <v>2580273.2000000002</v>
      </c>
      <c r="E6" s="21">
        <f>SUM(E7:E14)</f>
        <v>2557478.9000000004</v>
      </c>
      <c r="F6" s="22"/>
      <c r="G6" s="60">
        <f>ROUND(E6/D6*100,1)</f>
        <v>99.1</v>
      </c>
      <c r="H6" s="21">
        <f>E6/C6*100</f>
        <v>160.36925427336644</v>
      </c>
      <c r="J6" s="58"/>
    </row>
    <row r="7" spans="1:27" ht="45.6">
      <c r="A7" s="19" t="s">
        <v>41</v>
      </c>
      <c r="B7" s="11" t="s">
        <v>68</v>
      </c>
      <c r="C7" s="62">
        <v>5393.5</v>
      </c>
      <c r="D7" s="62">
        <v>9802.9</v>
      </c>
      <c r="E7" s="62">
        <v>9802.7000000000007</v>
      </c>
      <c r="F7" s="22">
        <v>1351.0896699999998</v>
      </c>
      <c r="G7" s="59">
        <f t="shared" ref="G7:G43" si="0">ROUND(E7/D7*100,1)</f>
        <v>100</v>
      </c>
      <c r="H7" s="23">
        <f>E7/C7*100</f>
        <v>181.75025493649767</v>
      </c>
      <c r="J7" s="58"/>
    </row>
    <row r="8" spans="1:27" ht="68.400000000000006">
      <c r="A8" s="19" t="s">
        <v>23</v>
      </c>
      <c r="B8" s="11" t="s">
        <v>53</v>
      </c>
      <c r="C8" s="62">
        <v>126028.3</v>
      </c>
      <c r="D8" s="62">
        <v>145608.5</v>
      </c>
      <c r="E8" s="62">
        <v>145607.29999999999</v>
      </c>
      <c r="F8" s="22">
        <v>58917.239399999999</v>
      </c>
      <c r="G8" s="59">
        <f t="shared" si="0"/>
        <v>100</v>
      </c>
      <c r="H8" s="23">
        <f t="shared" ref="H8:H14" si="1">E8/C8*100</f>
        <v>115.53539958882251</v>
      </c>
      <c r="J8" s="58"/>
    </row>
    <row r="9" spans="1:27" ht="68.400000000000006">
      <c r="A9" s="19" t="s">
        <v>24</v>
      </c>
      <c r="B9" s="11" t="s">
        <v>54</v>
      </c>
      <c r="C9" s="62">
        <v>643109.19999999995</v>
      </c>
      <c r="D9" s="62">
        <v>977239.6</v>
      </c>
      <c r="E9" s="62">
        <v>974111.6</v>
      </c>
      <c r="F9" s="22">
        <v>227641.46383999998</v>
      </c>
      <c r="G9" s="59">
        <f t="shared" si="0"/>
        <v>99.7</v>
      </c>
      <c r="H9" s="23">
        <f t="shared" si="1"/>
        <v>151.46908176714001</v>
      </c>
      <c r="J9" s="58"/>
    </row>
    <row r="10" spans="1:27">
      <c r="A10" s="19" t="s">
        <v>105</v>
      </c>
      <c r="B10" s="11" t="s">
        <v>106</v>
      </c>
      <c r="C10" s="62">
        <v>119.4</v>
      </c>
      <c r="D10" s="62">
        <v>645.29999999999995</v>
      </c>
      <c r="E10" s="62">
        <v>542.1</v>
      </c>
      <c r="F10" s="22"/>
      <c r="G10" s="59">
        <f t="shared" si="0"/>
        <v>84</v>
      </c>
      <c r="H10" s="23">
        <f t="shared" si="1"/>
        <v>454.02010050251261</v>
      </c>
      <c r="J10" s="58"/>
    </row>
    <row r="11" spans="1:27" ht="45.75" customHeight="1">
      <c r="A11" s="19" t="s">
        <v>25</v>
      </c>
      <c r="B11" s="11" t="s">
        <v>63</v>
      </c>
      <c r="C11" s="62">
        <v>164435</v>
      </c>
      <c r="D11" s="62">
        <v>198618.2</v>
      </c>
      <c r="E11" s="62">
        <v>198361.1</v>
      </c>
      <c r="F11" s="22">
        <v>74013.022430000012</v>
      </c>
      <c r="G11" s="59">
        <f t="shared" si="0"/>
        <v>99.9</v>
      </c>
      <c r="H11" s="23">
        <f t="shared" si="1"/>
        <v>120.63192142791985</v>
      </c>
      <c r="J11" s="58"/>
    </row>
    <row r="12" spans="1:27">
      <c r="A12" s="19" t="s">
        <v>26</v>
      </c>
      <c r="B12" s="11" t="s">
        <v>11</v>
      </c>
      <c r="C12" s="62">
        <v>65912.7</v>
      </c>
      <c r="D12" s="62">
        <v>25980.5</v>
      </c>
      <c r="E12" s="62">
        <v>25298.2</v>
      </c>
      <c r="F12" s="22">
        <v>4396.9748300000001</v>
      </c>
      <c r="G12" s="59">
        <f t="shared" si="0"/>
        <v>97.4</v>
      </c>
      <c r="H12" s="23">
        <f t="shared" si="1"/>
        <v>38.381374150960291</v>
      </c>
      <c r="J12" s="58"/>
    </row>
    <row r="13" spans="1:27">
      <c r="A13" s="19" t="s">
        <v>55</v>
      </c>
      <c r="B13" s="11" t="s">
        <v>64</v>
      </c>
      <c r="C13" s="62"/>
      <c r="D13" s="62">
        <v>5813</v>
      </c>
      <c r="E13" s="62"/>
      <c r="F13" s="22">
        <v>0</v>
      </c>
      <c r="G13" s="59">
        <f t="shared" si="0"/>
        <v>0</v>
      </c>
      <c r="H13" s="23"/>
      <c r="J13" s="58"/>
    </row>
    <row r="14" spans="1:27">
      <c r="A14" s="19" t="s">
        <v>70</v>
      </c>
      <c r="B14" s="11" t="s">
        <v>12</v>
      </c>
      <c r="C14" s="62">
        <v>589745.80000000005</v>
      </c>
      <c r="D14" s="62">
        <v>1216565.2</v>
      </c>
      <c r="E14" s="62">
        <v>1203755.8999999999</v>
      </c>
      <c r="F14" s="22">
        <v>695292.2371100001</v>
      </c>
      <c r="G14" s="59">
        <f t="shared" si="0"/>
        <v>98.9</v>
      </c>
      <c r="H14" s="23">
        <f t="shared" si="1"/>
        <v>204.11436588442001</v>
      </c>
      <c r="J14" s="58"/>
    </row>
    <row r="15" spans="1:27">
      <c r="A15" s="68" t="s">
        <v>48</v>
      </c>
      <c r="B15" s="24" t="s">
        <v>49</v>
      </c>
      <c r="C15" s="21">
        <f>SUM(C16:C17)</f>
        <v>1443.4</v>
      </c>
      <c r="D15" s="21">
        <f>SUM(D16:D17)</f>
        <v>3916.8</v>
      </c>
      <c r="E15" s="21">
        <f t="shared" ref="E15" si="2">SUM(E16:E17)</f>
        <v>1321</v>
      </c>
      <c r="F15" s="25"/>
      <c r="G15" s="60">
        <f>ROUND(E15/D15*100,1)</f>
        <v>33.700000000000003</v>
      </c>
      <c r="H15" s="21">
        <f t="shared" ref="H15:H19" si="3">E15/C15*100</f>
        <v>91.520022169876668</v>
      </c>
      <c r="J15" s="58"/>
    </row>
    <row r="16" spans="1:27">
      <c r="A16" s="19" t="s">
        <v>113</v>
      </c>
      <c r="B16" s="11" t="s">
        <v>114</v>
      </c>
      <c r="D16" s="23">
        <v>3216</v>
      </c>
      <c r="E16" s="23">
        <v>645.6</v>
      </c>
      <c r="F16" s="22"/>
      <c r="G16" s="59">
        <f t="shared" si="0"/>
        <v>20.100000000000001</v>
      </c>
      <c r="H16" s="23"/>
      <c r="J16" s="58"/>
    </row>
    <row r="17" spans="1:10">
      <c r="A17" s="69" t="s">
        <v>56</v>
      </c>
      <c r="B17" s="26" t="s">
        <v>3</v>
      </c>
      <c r="C17" s="23">
        <v>1443.4</v>
      </c>
      <c r="D17" s="23">
        <v>700.8</v>
      </c>
      <c r="E17" s="23">
        <v>675.4</v>
      </c>
      <c r="F17" s="22"/>
      <c r="G17" s="59">
        <f t="shared" si="0"/>
        <v>96.4</v>
      </c>
      <c r="H17" s="23">
        <f t="shared" si="3"/>
        <v>46.792295967853676</v>
      </c>
      <c r="J17" s="58"/>
    </row>
    <row r="18" spans="1:10" ht="45.6">
      <c r="A18" s="68" t="s">
        <v>27</v>
      </c>
      <c r="B18" s="24" t="s">
        <v>9</v>
      </c>
      <c r="C18" s="21">
        <f>SUM(C19:C20)</f>
        <v>90343.599999999991</v>
      </c>
      <c r="D18" s="21">
        <f>SUM(D19:D20)</f>
        <v>105090.3</v>
      </c>
      <c r="E18" s="21">
        <f>SUM(E19:E20)</f>
        <v>104965.20000000001</v>
      </c>
      <c r="F18" s="22"/>
      <c r="G18" s="60">
        <f>ROUND(E18/D18*100,1)</f>
        <v>99.9</v>
      </c>
      <c r="H18" s="21">
        <f t="shared" si="3"/>
        <v>116.18443365108322</v>
      </c>
      <c r="J18" s="58"/>
    </row>
    <row r="19" spans="1:10" ht="45.6">
      <c r="A19" s="19" t="s">
        <v>28</v>
      </c>
      <c r="B19" s="11" t="s">
        <v>65</v>
      </c>
      <c r="C19" s="23">
        <v>19978.2</v>
      </c>
      <c r="D19" s="23">
        <v>24206.3</v>
      </c>
      <c r="E19" s="23">
        <v>24185.9</v>
      </c>
      <c r="F19" s="22"/>
      <c r="G19" s="59">
        <f>ROUND(E19/D19*100,1)</f>
        <v>99.9</v>
      </c>
      <c r="H19" s="23">
        <f t="shared" si="3"/>
        <v>121.06145698811706</v>
      </c>
      <c r="J19" s="58"/>
    </row>
    <row r="20" spans="1:10" ht="45.6">
      <c r="A20" s="19" t="s">
        <v>95</v>
      </c>
      <c r="B20" s="11" t="s">
        <v>96</v>
      </c>
      <c r="C20" s="23">
        <v>70365.399999999994</v>
      </c>
      <c r="D20" s="23">
        <v>80884</v>
      </c>
      <c r="E20" s="23">
        <v>80779.3</v>
      </c>
      <c r="F20" s="22"/>
      <c r="G20" s="59">
        <f>ROUND(E20/D20*100,1)</f>
        <v>99.9</v>
      </c>
      <c r="H20" s="23">
        <f>E20/C20*100</f>
        <v>114.79974532938064</v>
      </c>
      <c r="J20" s="58"/>
    </row>
    <row r="21" spans="1:10">
      <c r="A21" s="67" t="s">
        <v>29</v>
      </c>
      <c r="B21" s="24" t="s">
        <v>10</v>
      </c>
      <c r="C21" s="21">
        <f>SUM(C22:C28)</f>
        <v>6308327.0999999996</v>
      </c>
      <c r="D21" s="21">
        <f>SUM(D22:D28)</f>
        <v>4483809.7</v>
      </c>
      <c r="E21" s="21">
        <f>SUM(E22:E28)</f>
        <v>4466981.0999999996</v>
      </c>
      <c r="F21" s="22"/>
      <c r="G21" s="60">
        <f t="shared" si="0"/>
        <v>99.6</v>
      </c>
      <c r="H21" s="21">
        <f>E21/C21*100</f>
        <v>70.810866798584357</v>
      </c>
      <c r="J21" s="58"/>
    </row>
    <row r="22" spans="1:10">
      <c r="A22" s="19" t="s">
        <v>78</v>
      </c>
      <c r="B22" s="11" t="s">
        <v>79</v>
      </c>
      <c r="C22" s="23">
        <v>46</v>
      </c>
      <c r="D22" s="23">
        <v>46</v>
      </c>
      <c r="E22" s="23">
        <v>45.8</v>
      </c>
      <c r="F22" s="22"/>
      <c r="G22" s="59">
        <f t="shared" si="0"/>
        <v>99.6</v>
      </c>
      <c r="H22" s="23">
        <f t="shared" ref="H22:H34" si="4">E22/C22*100</f>
        <v>99.565217391304344</v>
      </c>
      <c r="J22" s="58"/>
    </row>
    <row r="23" spans="1:10">
      <c r="A23" s="19" t="s">
        <v>83</v>
      </c>
      <c r="B23" s="11" t="s">
        <v>84</v>
      </c>
      <c r="C23" s="23">
        <v>7482.2</v>
      </c>
      <c r="D23" s="23">
        <v>25170.9</v>
      </c>
      <c r="E23" s="23">
        <v>24845.3</v>
      </c>
      <c r="F23" s="22"/>
      <c r="G23" s="59">
        <f t="shared" si="0"/>
        <v>98.7</v>
      </c>
      <c r="H23" s="23">
        <f t="shared" si="4"/>
        <v>332.0587527732485</v>
      </c>
      <c r="J23" s="58"/>
    </row>
    <row r="24" spans="1:10">
      <c r="A24" s="19" t="s">
        <v>77</v>
      </c>
      <c r="B24" s="11" t="s">
        <v>80</v>
      </c>
      <c r="C24" s="23">
        <v>61001.5</v>
      </c>
      <c r="D24" s="23">
        <v>19482.900000000001</v>
      </c>
      <c r="E24" s="23">
        <v>19482.599999999999</v>
      </c>
      <c r="F24" s="22"/>
      <c r="G24" s="59">
        <f t="shared" si="0"/>
        <v>100</v>
      </c>
      <c r="H24" s="23">
        <f t="shared" si="4"/>
        <v>31.937903166315579</v>
      </c>
      <c r="J24" s="58"/>
    </row>
    <row r="25" spans="1:10">
      <c r="A25" s="19" t="s">
        <v>115</v>
      </c>
      <c r="B25" s="11" t="s">
        <v>116</v>
      </c>
      <c r="C25" s="23"/>
      <c r="D25" s="23">
        <v>8279.4</v>
      </c>
      <c r="E25" s="23">
        <v>8279.1</v>
      </c>
      <c r="F25" s="22"/>
      <c r="G25" s="59">
        <f t="shared" si="0"/>
        <v>100</v>
      </c>
      <c r="H25" s="23"/>
      <c r="J25" s="58"/>
    </row>
    <row r="26" spans="1:10">
      <c r="A26" s="19" t="s">
        <v>30</v>
      </c>
      <c r="B26" s="27" t="s">
        <v>13</v>
      </c>
      <c r="C26" s="23">
        <v>695436.3</v>
      </c>
      <c r="D26" s="23">
        <v>1034920.6</v>
      </c>
      <c r="E26" s="23">
        <v>1022151.3</v>
      </c>
      <c r="F26" s="22"/>
      <c r="G26" s="59">
        <f t="shared" si="0"/>
        <v>98.8</v>
      </c>
      <c r="H26" s="23">
        <f t="shared" si="4"/>
        <v>146.9798599814246</v>
      </c>
      <c r="J26" s="58"/>
    </row>
    <row r="27" spans="1:10">
      <c r="A27" s="19" t="s">
        <v>31</v>
      </c>
      <c r="B27" s="27" t="s">
        <v>76</v>
      </c>
      <c r="C27" s="23">
        <v>5530320.7999999998</v>
      </c>
      <c r="D27" s="23">
        <v>3374942.7</v>
      </c>
      <c r="E27" s="23">
        <v>3371217.9</v>
      </c>
      <c r="F27" s="22"/>
      <c r="G27" s="59">
        <f t="shared" si="0"/>
        <v>99.9</v>
      </c>
      <c r="H27" s="23">
        <f t="shared" si="4"/>
        <v>60.958812732888845</v>
      </c>
      <c r="J27" s="58"/>
    </row>
    <row r="28" spans="1:10">
      <c r="A28" s="19" t="s">
        <v>57</v>
      </c>
      <c r="B28" s="11" t="s">
        <v>42</v>
      </c>
      <c r="C28" s="23">
        <v>14040.3</v>
      </c>
      <c r="D28" s="23">
        <v>20967.2</v>
      </c>
      <c r="E28" s="23">
        <v>20959.099999999999</v>
      </c>
      <c r="F28" s="28"/>
      <c r="G28" s="59">
        <f t="shared" si="0"/>
        <v>100</v>
      </c>
      <c r="H28" s="23">
        <f t="shared" si="4"/>
        <v>149.27814932729356</v>
      </c>
      <c r="J28" s="58"/>
    </row>
    <row r="29" spans="1:10">
      <c r="A29" s="68" t="s">
        <v>32</v>
      </c>
      <c r="B29" s="29" t="s">
        <v>1</v>
      </c>
      <c r="C29" s="21">
        <f>SUM(C30:C33)</f>
        <v>4400744</v>
      </c>
      <c r="D29" s="21">
        <f>SUM(D30:D33)</f>
        <v>4629323.8</v>
      </c>
      <c r="E29" s="21">
        <f>SUM(E30:E33)</f>
        <v>2736644.2</v>
      </c>
      <c r="F29" s="28"/>
      <c r="G29" s="60">
        <f t="shared" si="0"/>
        <v>59.1</v>
      </c>
      <c r="H29" s="21">
        <f>E29/C29*100</f>
        <v>62.185944013103246</v>
      </c>
      <c r="J29" s="58"/>
    </row>
    <row r="30" spans="1:10">
      <c r="A30" s="19" t="s">
        <v>33</v>
      </c>
      <c r="B30" s="27" t="s">
        <v>14</v>
      </c>
      <c r="C30" s="23">
        <v>2790428.4</v>
      </c>
      <c r="D30" s="23">
        <v>3169677.9</v>
      </c>
      <c r="E30" s="23">
        <v>1289098.5</v>
      </c>
      <c r="F30" s="28"/>
      <c r="G30" s="59">
        <f t="shared" si="0"/>
        <v>40.700000000000003</v>
      </c>
      <c r="H30" s="23">
        <f t="shared" si="4"/>
        <v>46.197153813371457</v>
      </c>
      <c r="J30" s="58"/>
    </row>
    <row r="31" spans="1:10">
      <c r="A31" s="19" t="s">
        <v>34</v>
      </c>
      <c r="B31" s="11" t="s">
        <v>15</v>
      </c>
      <c r="C31" s="23">
        <v>98786.1</v>
      </c>
      <c r="D31" s="23">
        <v>233196.2</v>
      </c>
      <c r="E31" s="23">
        <v>224098.9</v>
      </c>
      <c r="F31" s="28"/>
      <c r="G31" s="59">
        <f t="shared" si="0"/>
        <v>96.1</v>
      </c>
      <c r="H31" s="23">
        <f t="shared" si="4"/>
        <v>226.85266449429628</v>
      </c>
      <c r="J31" s="58"/>
    </row>
    <row r="32" spans="1:10">
      <c r="A32" s="19" t="s">
        <v>58</v>
      </c>
      <c r="B32" s="11" t="s">
        <v>59</v>
      </c>
      <c r="C32" s="23">
        <v>1421522.8</v>
      </c>
      <c r="D32" s="23">
        <v>1054170.3999999999</v>
      </c>
      <c r="E32" s="23">
        <v>1052649.3</v>
      </c>
      <c r="F32" s="28"/>
      <c r="G32" s="59">
        <f t="shared" si="0"/>
        <v>99.9</v>
      </c>
      <c r="H32" s="23">
        <f t="shared" si="4"/>
        <v>74.050820711423</v>
      </c>
      <c r="J32" s="58"/>
    </row>
    <row r="33" spans="1:11" ht="24" customHeight="1">
      <c r="A33" s="19" t="s">
        <v>60</v>
      </c>
      <c r="B33" s="11" t="s">
        <v>43</v>
      </c>
      <c r="C33" s="23">
        <v>90006.7</v>
      </c>
      <c r="D33" s="23">
        <v>172279.3</v>
      </c>
      <c r="E33" s="23">
        <v>170797.5</v>
      </c>
      <c r="F33" s="30"/>
      <c r="G33" s="59">
        <f t="shared" si="0"/>
        <v>99.1</v>
      </c>
      <c r="H33" s="23">
        <f t="shared" si="4"/>
        <v>189.76087335720564</v>
      </c>
      <c r="J33" s="58"/>
    </row>
    <row r="34" spans="1:11" s="64" customFormat="1" ht="24" customHeight="1">
      <c r="A34" s="67" t="s">
        <v>99</v>
      </c>
      <c r="B34" s="32" t="s">
        <v>101</v>
      </c>
      <c r="C34" s="21">
        <f>SUM(C35:C36)</f>
        <v>7950</v>
      </c>
      <c r="D34" s="21">
        <f>SUM(D35:D36)</f>
        <v>9541.7000000000007</v>
      </c>
      <c r="E34" s="21">
        <f>SUM(E35:E36)</f>
        <v>9541.7000000000007</v>
      </c>
      <c r="F34" s="63"/>
      <c r="G34" s="60">
        <f t="shared" si="0"/>
        <v>100</v>
      </c>
      <c r="H34" s="21">
        <f t="shared" si="4"/>
        <v>120.02138364779876</v>
      </c>
      <c r="J34" s="58"/>
    </row>
    <row r="35" spans="1:11" s="64" customFormat="1" ht="24" customHeight="1">
      <c r="A35" s="19" t="s">
        <v>117</v>
      </c>
      <c r="B35" s="11" t="s">
        <v>118</v>
      </c>
      <c r="C35" s="21"/>
      <c r="D35" s="23">
        <v>9541.7000000000007</v>
      </c>
      <c r="E35" s="23">
        <v>9541.7000000000007</v>
      </c>
      <c r="F35" s="63"/>
      <c r="G35" s="59">
        <f t="shared" si="0"/>
        <v>100</v>
      </c>
      <c r="H35" s="23"/>
      <c r="J35" s="58"/>
    </row>
    <row r="36" spans="1:11" ht="24" customHeight="1">
      <c r="A36" s="19" t="s">
        <v>100</v>
      </c>
      <c r="B36" s="11" t="s">
        <v>102</v>
      </c>
      <c r="C36" s="23">
        <v>7950</v>
      </c>
      <c r="D36" s="23"/>
      <c r="E36" s="23"/>
      <c r="F36" s="30"/>
      <c r="G36" s="59"/>
      <c r="H36" s="23">
        <f>E36/C36*100</f>
        <v>0</v>
      </c>
      <c r="J36" s="58"/>
    </row>
    <row r="37" spans="1:11">
      <c r="A37" s="68" t="s">
        <v>5</v>
      </c>
      <c r="B37" s="24" t="s">
        <v>2</v>
      </c>
      <c r="C37" s="21">
        <f>SUM(C38:C43)</f>
        <v>11560890.699999999</v>
      </c>
      <c r="D37" s="21">
        <f>SUM(D38:D43)</f>
        <v>14626671.6</v>
      </c>
      <c r="E37" s="21">
        <f>SUM(E38:E43)</f>
        <v>14562956.299999999</v>
      </c>
      <c r="F37" s="31">
        <f>F38+F39+F42+F43</f>
        <v>0</v>
      </c>
      <c r="G37" s="60">
        <f t="shared" si="0"/>
        <v>99.6</v>
      </c>
      <c r="H37" s="21">
        <f t="shared" ref="H37:H55" si="5">E37/C37*100</f>
        <v>125.96742481096202</v>
      </c>
      <c r="J37" s="58"/>
    </row>
    <row r="38" spans="1:11">
      <c r="A38" s="19" t="s">
        <v>35</v>
      </c>
      <c r="B38" s="27" t="s">
        <v>16</v>
      </c>
      <c r="C38" s="23">
        <v>4089172.5</v>
      </c>
      <c r="D38" s="23">
        <v>4084552.5</v>
      </c>
      <c r="E38" s="23">
        <v>4082070.1</v>
      </c>
      <c r="F38" s="30"/>
      <c r="G38" s="59">
        <f t="shared" si="0"/>
        <v>99.9</v>
      </c>
      <c r="H38" s="23">
        <f t="shared" si="5"/>
        <v>99.826312047241842</v>
      </c>
      <c r="J38" s="58"/>
    </row>
    <row r="39" spans="1:11">
      <c r="A39" s="19" t="s">
        <v>36</v>
      </c>
      <c r="B39" s="27" t="s">
        <v>17</v>
      </c>
      <c r="C39" s="23">
        <v>6096582.2999999998</v>
      </c>
      <c r="D39" s="23">
        <v>8886652.5999999996</v>
      </c>
      <c r="E39" s="23">
        <v>8826872.6999999993</v>
      </c>
      <c r="F39" s="30"/>
      <c r="G39" s="59">
        <f t="shared" si="0"/>
        <v>99.3</v>
      </c>
      <c r="H39" s="23">
        <f t="shared" si="5"/>
        <v>144.78395050945184</v>
      </c>
      <c r="J39" s="58"/>
    </row>
    <row r="40" spans="1:11">
      <c r="A40" s="19" t="s">
        <v>85</v>
      </c>
      <c r="B40" s="27" t="s">
        <v>86</v>
      </c>
      <c r="C40" s="57">
        <v>956753.1</v>
      </c>
      <c r="D40" s="23">
        <v>1141536.5</v>
      </c>
      <c r="E40" s="57">
        <v>1141052.7</v>
      </c>
      <c r="F40" s="30"/>
      <c r="G40" s="59">
        <f t="shared" si="0"/>
        <v>100</v>
      </c>
      <c r="H40" s="23">
        <f t="shared" si="5"/>
        <v>119.26302616631187</v>
      </c>
      <c r="J40" s="58"/>
    </row>
    <row r="41" spans="1:11" ht="45.6">
      <c r="A41" s="19" t="s">
        <v>66</v>
      </c>
      <c r="B41" s="11" t="s">
        <v>67</v>
      </c>
      <c r="C41" s="23">
        <v>6394.1</v>
      </c>
      <c r="D41" s="23">
        <v>7089.8</v>
      </c>
      <c r="E41" s="23">
        <v>7058.3</v>
      </c>
      <c r="F41" s="30"/>
      <c r="G41" s="59">
        <f t="shared" si="0"/>
        <v>99.6</v>
      </c>
      <c r="H41" s="23">
        <f t="shared" si="5"/>
        <v>110.38770116200874</v>
      </c>
      <c r="J41" s="58"/>
    </row>
    <row r="42" spans="1:11">
      <c r="A42" s="19" t="s">
        <v>37</v>
      </c>
      <c r="B42" s="27" t="s">
        <v>87</v>
      </c>
      <c r="C42" s="23">
        <v>117326.1</v>
      </c>
      <c r="D42" s="23">
        <v>134206</v>
      </c>
      <c r="E42" s="23">
        <v>134198.79999999999</v>
      </c>
      <c r="F42" s="30"/>
      <c r="G42" s="59">
        <f t="shared" si="0"/>
        <v>100</v>
      </c>
      <c r="H42" s="23">
        <f t="shared" si="5"/>
        <v>114.38102860318375</v>
      </c>
      <c r="J42" s="58"/>
    </row>
    <row r="43" spans="1:11">
      <c r="A43" s="19" t="s">
        <v>38</v>
      </c>
      <c r="B43" s="27" t="s">
        <v>18</v>
      </c>
      <c r="C43" s="23">
        <v>294662.59999999998</v>
      </c>
      <c r="D43" s="23">
        <v>372634.2</v>
      </c>
      <c r="E43" s="23">
        <v>371703.7</v>
      </c>
      <c r="F43" s="30"/>
      <c r="G43" s="59">
        <f t="shared" si="0"/>
        <v>99.8</v>
      </c>
      <c r="H43" s="23">
        <f t="shared" si="5"/>
        <v>126.14553051524015</v>
      </c>
      <c r="J43" s="58"/>
    </row>
    <row r="44" spans="1:11">
      <c r="A44" s="68" t="s">
        <v>0</v>
      </c>
      <c r="B44" s="24" t="s">
        <v>81</v>
      </c>
      <c r="C44" s="21">
        <f>SUM(C45:C46)</f>
        <v>552891.6</v>
      </c>
      <c r="D44" s="21">
        <f>SUM(D45:D46)</f>
        <v>750418.29999999993</v>
      </c>
      <c r="E44" s="21">
        <f>SUM(E45:E46)</f>
        <v>745558.4</v>
      </c>
      <c r="F44" s="30"/>
      <c r="G44" s="60">
        <f t="shared" ref="G44:G59" si="6">ROUND(E44/D44*100,1)</f>
        <v>99.4</v>
      </c>
      <c r="H44" s="21">
        <f t="shared" si="5"/>
        <v>134.84712012264251</v>
      </c>
      <c r="J44" s="58"/>
    </row>
    <row r="45" spans="1:11">
      <c r="A45" s="19" t="s">
        <v>39</v>
      </c>
      <c r="B45" s="11" t="s">
        <v>44</v>
      </c>
      <c r="C45" s="23">
        <v>506624</v>
      </c>
      <c r="D45" s="23">
        <v>691588.7</v>
      </c>
      <c r="E45" s="23">
        <v>686733.6</v>
      </c>
      <c r="F45" s="30"/>
      <c r="G45" s="59">
        <f t="shared" si="6"/>
        <v>99.3</v>
      </c>
      <c r="H45" s="23">
        <f t="shared" si="5"/>
        <v>135.5509411318848</v>
      </c>
      <c r="J45" s="58"/>
      <c r="K45" s="2"/>
    </row>
    <row r="46" spans="1:11">
      <c r="A46" s="19" t="s">
        <v>40</v>
      </c>
      <c r="B46" s="11" t="s">
        <v>71</v>
      </c>
      <c r="C46" s="23">
        <v>46267.6</v>
      </c>
      <c r="D46" s="23">
        <v>58829.599999999999</v>
      </c>
      <c r="E46" s="23">
        <v>58824.800000000003</v>
      </c>
      <c r="F46" s="30"/>
      <c r="G46" s="59">
        <f t="shared" si="6"/>
        <v>100</v>
      </c>
      <c r="H46" s="23">
        <f t="shared" si="5"/>
        <v>127.14037468984776</v>
      </c>
      <c r="J46" s="58"/>
      <c r="K46" s="2"/>
    </row>
    <row r="47" spans="1:11">
      <c r="A47" s="68" t="s">
        <v>47</v>
      </c>
      <c r="B47" s="29" t="s">
        <v>19</v>
      </c>
      <c r="C47" s="21">
        <f>SUM(C48:C51)</f>
        <v>684288.99999999988</v>
      </c>
      <c r="D47" s="21">
        <f>SUM(D48:D51)</f>
        <v>669826.70000000007</v>
      </c>
      <c r="E47" s="21">
        <f>SUM(E48:E51)</f>
        <v>668483.80000000005</v>
      </c>
      <c r="F47" s="30"/>
      <c r="G47" s="60">
        <f t="shared" si="6"/>
        <v>99.8</v>
      </c>
      <c r="H47" s="21">
        <f t="shared" si="5"/>
        <v>97.690274138558436</v>
      </c>
      <c r="J47" s="58"/>
      <c r="K47" s="2"/>
    </row>
    <row r="48" spans="1:11">
      <c r="A48" s="65">
        <v>1001</v>
      </c>
      <c r="B48" s="27" t="s">
        <v>20</v>
      </c>
      <c r="C48" s="23">
        <v>136814.29999999999</v>
      </c>
      <c r="D48" s="23">
        <v>155711.70000000001</v>
      </c>
      <c r="E48" s="23">
        <v>155711.29999999999</v>
      </c>
      <c r="F48" s="30"/>
      <c r="G48" s="59">
        <f t="shared" si="6"/>
        <v>100</v>
      </c>
      <c r="H48" s="23">
        <f t="shared" si="5"/>
        <v>113.81215267702281</v>
      </c>
      <c r="J48" s="58"/>
      <c r="K48" s="10"/>
    </row>
    <row r="49" spans="1:11">
      <c r="A49" s="65">
        <v>1003</v>
      </c>
      <c r="B49" s="27" t="s">
        <v>21</v>
      </c>
      <c r="C49" s="23">
        <v>290550.59999999998</v>
      </c>
      <c r="D49" s="23">
        <v>228959.7</v>
      </c>
      <c r="E49" s="23">
        <v>228913.5</v>
      </c>
      <c r="F49" s="30"/>
      <c r="G49" s="59">
        <f t="shared" si="6"/>
        <v>100</v>
      </c>
      <c r="H49" s="23">
        <f t="shared" si="5"/>
        <v>78.786104726681003</v>
      </c>
      <c r="J49" s="58"/>
      <c r="K49" s="10"/>
    </row>
    <row r="50" spans="1:11">
      <c r="A50" s="65">
        <v>1004</v>
      </c>
      <c r="B50" s="27" t="s">
        <v>62</v>
      </c>
      <c r="C50" s="23">
        <v>200668</v>
      </c>
      <c r="D50" s="23">
        <v>219883.9</v>
      </c>
      <c r="E50" s="23">
        <v>219083.5</v>
      </c>
      <c r="F50" s="30"/>
      <c r="G50" s="59">
        <f t="shared" si="6"/>
        <v>99.6</v>
      </c>
      <c r="H50" s="23">
        <f t="shared" si="5"/>
        <v>109.17709849103994</v>
      </c>
      <c r="J50" s="58"/>
      <c r="K50" s="10"/>
    </row>
    <row r="51" spans="1:11">
      <c r="A51" s="65">
        <v>1006</v>
      </c>
      <c r="B51" s="11" t="s">
        <v>45</v>
      </c>
      <c r="C51" s="23">
        <v>56256.1</v>
      </c>
      <c r="D51" s="23">
        <v>65271.4</v>
      </c>
      <c r="E51" s="23">
        <v>64775.5</v>
      </c>
      <c r="F51" s="30"/>
      <c r="G51" s="59">
        <f t="shared" si="6"/>
        <v>99.2</v>
      </c>
      <c r="H51" s="23">
        <f t="shared" si="5"/>
        <v>115.14395772191817</v>
      </c>
      <c r="J51" s="58"/>
      <c r="K51" s="10"/>
    </row>
    <row r="52" spans="1:11">
      <c r="A52" s="68" t="s">
        <v>72</v>
      </c>
      <c r="B52" s="20" t="s">
        <v>61</v>
      </c>
      <c r="C52" s="21">
        <f>SUM(C53:C56)</f>
        <v>428143.89999999997</v>
      </c>
      <c r="D52" s="21">
        <f>SUM(D53:D56)</f>
        <v>649946.00000000012</v>
      </c>
      <c r="E52" s="21">
        <f>SUM(E53:E56)</f>
        <v>649096.70000000007</v>
      </c>
      <c r="F52" s="21">
        <f t="shared" ref="F52" si="7">SUM(F53:F56)</f>
        <v>0</v>
      </c>
      <c r="G52" s="60">
        <f t="shared" si="6"/>
        <v>99.9</v>
      </c>
      <c r="H52" s="21">
        <f t="shared" si="5"/>
        <v>151.60713489086265</v>
      </c>
      <c r="J52" s="58"/>
      <c r="K52" s="2"/>
    </row>
    <row r="53" spans="1:11">
      <c r="A53" s="65">
        <v>1101</v>
      </c>
      <c r="B53" s="27" t="s">
        <v>73</v>
      </c>
      <c r="C53" s="23">
        <v>340.3</v>
      </c>
      <c r="D53" s="23">
        <v>340.3</v>
      </c>
      <c r="E53" s="23">
        <v>340.3</v>
      </c>
      <c r="F53" s="30"/>
      <c r="G53" s="59">
        <f t="shared" si="6"/>
        <v>100</v>
      </c>
      <c r="H53" s="23">
        <f t="shared" si="5"/>
        <v>100</v>
      </c>
      <c r="J53" s="58"/>
      <c r="K53" s="2"/>
    </row>
    <row r="54" spans="1:11">
      <c r="A54" s="65">
        <v>1102</v>
      </c>
      <c r="B54" s="26" t="s">
        <v>74</v>
      </c>
      <c r="C54" s="23">
        <v>371644.3</v>
      </c>
      <c r="D54" s="23">
        <v>610998.30000000005</v>
      </c>
      <c r="E54" s="23">
        <v>610151.4</v>
      </c>
      <c r="F54" s="30"/>
      <c r="G54" s="59">
        <f t="shared" si="6"/>
        <v>99.9</v>
      </c>
      <c r="H54" s="23">
        <f t="shared" si="5"/>
        <v>164.176175983326</v>
      </c>
      <c r="J54" s="58"/>
      <c r="K54" s="2"/>
    </row>
    <row r="55" spans="1:11">
      <c r="A55" s="65">
        <v>1103</v>
      </c>
      <c r="B55" s="26" t="s">
        <v>97</v>
      </c>
      <c r="C55" s="23">
        <v>39072.199999999997</v>
      </c>
      <c r="D55" s="23">
        <v>17300</v>
      </c>
      <c r="E55" s="23">
        <v>17300</v>
      </c>
      <c r="F55" s="30"/>
      <c r="G55" s="59">
        <f t="shared" si="6"/>
        <v>100</v>
      </c>
      <c r="H55" s="23">
        <f t="shared" si="5"/>
        <v>44.277005134085108</v>
      </c>
      <c r="J55" s="58"/>
      <c r="K55" s="2"/>
    </row>
    <row r="56" spans="1:11">
      <c r="A56" s="65">
        <v>1105</v>
      </c>
      <c r="B56" s="26" t="s">
        <v>75</v>
      </c>
      <c r="C56" s="23">
        <v>17087.099999999999</v>
      </c>
      <c r="D56" s="23">
        <v>21307.4</v>
      </c>
      <c r="E56" s="23">
        <v>21305</v>
      </c>
      <c r="F56" s="30"/>
      <c r="G56" s="59">
        <f t="shared" si="6"/>
        <v>100</v>
      </c>
      <c r="H56" s="23">
        <f>E56/C56*100</f>
        <v>124.68470366533819</v>
      </c>
      <c r="J56" s="58"/>
      <c r="K56" s="2"/>
    </row>
    <row r="57" spans="1:11" ht="21.75" customHeight="1">
      <c r="A57" s="68" t="s">
        <v>69</v>
      </c>
      <c r="B57" s="32" t="s">
        <v>92</v>
      </c>
      <c r="C57" s="21">
        <f>C58</f>
        <v>361889.8</v>
      </c>
      <c r="D57" s="21">
        <f>D58</f>
        <v>168100.8</v>
      </c>
      <c r="E57" s="21">
        <f>E58</f>
        <v>166952.79999999999</v>
      </c>
      <c r="F57" s="30"/>
      <c r="G57" s="60">
        <f t="shared" si="6"/>
        <v>99.3</v>
      </c>
      <c r="H57" s="21">
        <f>E57/C57*100</f>
        <v>46.133601997072034</v>
      </c>
      <c r="J57" s="58"/>
    </row>
    <row r="58" spans="1:11" ht="45.6">
      <c r="A58" s="65">
        <v>1301</v>
      </c>
      <c r="B58" s="11" t="s">
        <v>93</v>
      </c>
      <c r="C58" s="23">
        <v>361889.8</v>
      </c>
      <c r="D58" s="23">
        <v>168100.8</v>
      </c>
      <c r="E58" s="23">
        <v>166952.79999999999</v>
      </c>
      <c r="F58" s="30"/>
      <c r="G58" s="59">
        <f t="shared" si="6"/>
        <v>99.3</v>
      </c>
      <c r="H58" s="23">
        <f>E58/C58*100</f>
        <v>46.133601997072034</v>
      </c>
      <c r="J58" s="58"/>
    </row>
    <row r="59" spans="1:11">
      <c r="A59" s="27"/>
      <c r="B59" s="29" t="s">
        <v>46</v>
      </c>
      <c r="C59" s="33">
        <f>C6+C15+C18+C21+C29+C34+C37+C44+C47+C52+C57</f>
        <v>25991657</v>
      </c>
      <c r="D59" s="33">
        <f>D6+D15+D18+D21+D29+D34+D37+D44+D47+D52+D57</f>
        <v>28676918.900000002</v>
      </c>
      <c r="E59" s="33">
        <f>E6+E15+E18+E21+E29+E34+E37+E44+E47+E52+E57</f>
        <v>26669980.099999998</v>
      </c>
      <c r="F59" s="34"/>
      <c r="G59" s="60">
        <f t="shared" si="6"/>
        <v>93</v>
      </c>
      <c r="H59" s="21">
        <f>E59/C59*100</f>
        <v>102.6097724358243</v>
      </c>
      <c r="J59" s="58"/>
    </row>
    <row r="60" spans="1:11">
      <c r="A60" s="35"/>
      <c r="B60" s="36"/>
      <c r="C60" s="37"/>
      <c r="D60" s="38"/>
      <c r="E60" s="38"/>
      <c r="F60" s="39"/>
      <c r="G60" s="40"/>
    </row>
    <row r="61" spans="1:11">
      <c r="B61" s="41" t="s">
        <v>91</v>
      </c>
      <c r="C61" s="42"/>
      <c r="D61" s="43"/>
      <c r="E61" s="44"/>
      <c r="F61" s="45"/>
      <c r="G61" s="45"/>
    </row>
    <row r="62" spans="1:11">
      <c r="B62" s="41" t="s">
        <v>103</v>
      </c>
      <c r="C62" s="42"/>
      <c r="D62" s="43"/>
      <c r="E62" s="44"/>
      <c r="F62" s="45"/>
      <c r="H62" s="46"/>
    </row>
    <row r="63" spans="1:11">
      <c r="B63" s="41" t="s">
        <v>104</v>
      </c>
      <c r="C63" s="48"/>
      <c r="D63" s="49"/>
      <c r="E63" s="50"/>
      <c r="F63" s="46"/>
      <c r="G63" s="70" t="s">
        <v>82</v>
      </c>
      <c r="H63" s="70"/>
    </row>
    <row r="64" spans="1:11">
      <c r="B64" s="47"/>
      <c r="C64" s="48"/>
      <c r="D64" s="51"/>
      <c r="E64" s="52"/>
    </row>
    <row r="65" spans="2:5">
      <c r="B65" s="47"/>
      <c r="C65" s="48"/>
      <c r="D65" s="51"/>
      <c r="E65" s="52"/>
    </row>
    <row r="66" spans="2:5">
      <c r="B66" s="47"/>
      <c r="C66" s="48"/>
      <c r="D66" s="51"/>
      <c r="E66" s="52"/>
    </row>
    <row r="67" spans="2:5">
      <c r="B67" s="47"/>
      <c r="C67" s="48"/>
      <c r="D67" s="51"/>
      <c r="E67" s="52"/>
    </row>
    <row r="68" spans="2:5">
      <c r="D68" s="51"/>
      <c r="E68" s="52"/>
    </row>
    <row r="69" spans="2:5">
      <c r="D69" s="51"/>
      <c r="E69" s="52"/>
    </row>
    <row r="70" spans="2:5">
      <c r="D70" s="51"/>
      <c r="E70" s="52"/>
    </row>
    <row r="71" spans="2:5">
      <c r="D71" s="51"/>
      <c r="E71" s="52"/>
    </row>
    <row r="72" spans="2:5">
      <c r="D72" s="51"/>
      <c r="E72" s="52"/>
    </row>
    <row r="73" spans="2:5">
      <c r="D73" s="51"/>
      <c r="E73" s="52"/>
    </row>
    <row r="74" spans="2:5">
      <c r="D74" s="51"/>
      <c r="E74" s="52"/>
    </row>
    <row r="75" spans="2:5">
      <c r="D75" s="51"/>
      <c r="E75" s="52"/>
    </row>
    <row r="76" spans="2:5">
      <c r="D76" s="51"/>
      <c r="E76" s="52"/>
    </row>
    <row r="77" spans="2:5">
      <c r="D77" s="51"/>
      <c r="E77" s="52"/>
    </row>
    <row r="78" spans="2:5">
      <c r="D78" s="51"/>
      <c r="E78" s="52"/>
    </row>
    <row r="79" spans="2:5">
      <c r="D79" s="51"/>
      <c r="E79" s="52"/>
    </row>
    <row r="80" spans="2:5">
      <c r="D80" s="51"/>
      <c r="E80" s="52"/>
    </row>
    <row r="81" spans="4:7">
      <c r="D81" s="51"/>
      <c r="E81" s="52"/>
    </row>
    <row r="82" spans="4:7">
      <c r="D82" s="51"/>
      <c r="E82" s="52"/>
      <c r="F82" s="54"/>
      <c r="G82" s="54"/>
    </row>
    <row r="83" spans="4:7">
      <c r="D83" s="51"/>
      <c r="E83" s="52"/>
      <c r="F83" s="54"/>
      <c r="G83" s="54"/>
    </row>
    <row r="84" spans="4:7">
      <c r="D84" s="51"/>
      <c r="E84" s="52"/>
      <c r="F84" s="54"/>
      <c r="G84" s="54"/>
    </row>
    <row r="85" spans="4:7">
      <c r="D85" s="51"/>
      <c r="E85" s="52"/>
      <c r="F85" s="54"/>
      <c r="G85" s="54"/>
    </row>
    <row r="86" spans="4:7">
      <c r="D86" s="51"/>
      <c r="E86" s="52" t="s">
        <v>22</v>
      </c>
      <c r="F86" s="54"/>
      <c r="G86" s="54"/>
    </row>
    <row r="87" spans="4:7">
      <c r="D87" s="51"/>
      <c r="E87" s="52"/>
      <c r="F87" s="54"/>
      <c r="G87" s="54"/>
    </row>
    <row r="88" spans="4:7">
      <c r="D88" s="51"/>
      <c r="E88" s="52"/>
      <c r="F88" s="54"/>
      <c r="G88" s="54"/>
    </row>
    <row r="89" spans="4:7">
      <c r="D89" s="51"/>
      <c r="E89" s="52"/>
      <c r="F89" s="54"/>
      <c r="G89" s="54"/>
    </row>
    <row r="90" spans="4:7">
      <c r="D90" s="51"/>
      <c r="E90" s="52"/>
      <c r="F90" s="54"/>
      <c r="G90" s="54"/>
    </row>
    <row r="91" spans="4:7">
      <c r="D91" s="51"/>
      <c r="E91" s="52"/>
      <c r="F91" s="54"/>
      <c r="G91" s="54"/>
    </row>
    <row r="92" spans="4:7">
      <c r="D92" s="51"/>
      <c r="E92" s="52"/>
      <c r="F92" s="54"/>
      <c r="G92" s="54"/>
    </row>
    <row r="93" spans="4:7">
      <c r="D93" s="51"/>
      <c r="E93" s="52"/>
      <c r="F93" s="54"/>
      <c r="G93" s="54"/>
    </row>
    <row r="94" spans="4:7">
      <c r="D94" s="51"/>
      <c r="E94" s="52"/>
      <c r="F94" s="54"/>
      <c r="G94" s="54"/>
    </row>
    <row r="95" spans="4:7">
      <c r="D95" s="51"/>
      <c r="E95" s="52"/>
      <c r="F95" s="54"/>
      <c r="G95" s="54"/>
    </row>
    <row r="96" spans="4:7">
      <c r="D96" s="51"/>
      <c r="E96" s="52"/>
      <c r="F96" s="54"/>
      <c r="G96" s="54"/>
    </row>
    <row r="97" spans="4:7">
      <c r="D97" s="51"/>
      <c r="E97" s="52"/>
      <c r="F97" s="54"/>
      <c r="G97" s="54"/>
    </row>
    <row r="98" spans="4:7">
      <c r="D98" s="51"/>
      <c r="E98" s="52"/>
      <c r="F98" s="54"/>
      <c r="G98" s="54"/>
    </row>
    <row r="99" spans="4:7">
      <c r="D99" s="51"/>
      <c r="E99" s="52"/>
      <c r="F99" s="54"/>
      <c r="G99" s="54"/>
    </row>
    <row r="100" spans="4:7">
      <c r="D100" s="51"/>
      <c r="E100" s="52"/>
    </row>
    <row r="101" spans="4:7">
      <c r="D101" s="51"/>
      <c r="E101" s="52"/>
    </row>
    <row r="102" spans="4:7">
      <c r="D102" s="51"/>
      <c r="E102" s="52"/>
    </row>
    <row r="103" spans="4:7">
      <c r="D103" s="51"/>
      <c r="E103" s="52"/>
    </row>
    <row r="104" spans="4:7">
      <c r="D104" s="51"/>
      <c r="E104" s="52"/>
    </row>
    <row r="105" spans="4:7">
      <c r="D105" s="51"/>
      <c r="E105" s="52"/>
    </row>
    <row r="106" spans="4:7">
      <c r="D106" s="51"/>
      <c r="E106" s="52"/>
    </row>
    <row r="107" spans="4:7">
      <c r="D107" s="51"/>
      <c r="E107" s="52"/>
    </row>
    <row r="108" spans="4:7">
      <c r="D108" s="51"/>
      <c r="E108" s="52"/>
    </row>
    <row r="109" spans="4:7">
      <c r="D109" s="51"/>
      <c r="E109" s="52"/>
    </row>
    <row r="110" spans="4:7">
      <c r="D110" s="51"/>
      <c r="E110" s="52"/>
    </row>
    <row r="111" spans="4:7">
      <c r="D111" s="51"/>
      <c r="E111" s="52"/>
    </row>
    <row r="112" spans="4:7">
      <c r="D112" s="51"/>
      <c r="E112" s="52"/>
    </row>
    <row r="113" spans="4:5">
      <c r="D113" s="51"/>
      <c r="E113" s="52"/>
    </row>
    <row r="114" spans="4:5">
      <c r="D114" s="51"/>
      <c r="E114" s="52"/>
    </row>
    <row r="115" spans="4:5">
      <c r="D115" s="51"/>
      <c r="E115" s="52"/>
    </row>
    <row r="116" spans="4:5">
      <c r="D116" s="51"/>
      <c r="E116" s="52" t="s">
        <v>22</v>
      </c>
    </row>
    <row r="117" spans="4:5">
      <c r="D117" s="51"/>
      <c r="E117" s="52" t="s">
        <v>22</v>
      </c>
    </row>
    <row r="118" spans="4:5">
      <c r="D118" s="51"/>
      <c r="E118" s="52" t="s">
        <v>22</v>
      </c>
    </row>
    <row r="119" spans="4:5">
      <c r="D119" s="51"/>
      <c r="E119" s="52" t="s">
        <v>22</v>
      </c>
    </row>
    <row r="120" spans="4:5">
      <c r="D120" s="51"/>
      <c r="E120" s="52" t="s">
        <v>22</v>
      </c>
    </row>
    <row r="121" spans="4:5">
      <c r="D121" s="55"/>
    </row>
    <row r="122" spans="4:5">
      <c r="D122" s="55"/>
    </row>
    <row r="123" spans="4:5">
      <c r="D123" s="55"/>
    </row>
  </sheetData>
  <mergeCells count="9">
    <mergeCell ref="G63:H63"/>
    <mergeCell ref="A1:J1"/>
    <mergeCell ref="G3:H3"/>
    <mergeCell ref="A3:A4"/>
    <mergeCell ref="E3:E4"/>
    <mergeCell ref="F3:F4"/>
    <mergeCell ref="B3:B4"/>
    <mergeCell ref="D3:D4"/>
    <mergeCell ref="C3:C4"/>
  </mergeCells>
  <phoneticPr fontId="0" type="noConversion"/>
  <printOptions horizontalCentered="1"/>
  <pageMargins left="0.31496062992125984" right="0.27559055118110237" top="0.55118110236220474" bottom="0.59055118110236227" header="0.3" footer="0.43307086614173229"/>
  <pageSetup paperSize="9" scale="69" fitToHeight="0" pageOrder="overThenDown" orientation="landscape" horizontalDpi="120" verticalDpi="144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01.01.23</vt:lpstr>
      <vt:lpstr>'на 01.01.23'!Заголовки_для_печати</vt:lpstr>
      <vt:lpstr>'на 01.01.23'!Область_печати</vt:lpstr>
    </vt:vector>
  </TitlesOfParts>
  <Company>Elcom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Katalov</dc:creator>
  <cp:lastModifiedBy>AcstVS</cp:lastModifiedBy>
  <cp:lastPrinted>2023-01-12T05:41:41Z</cp:lastPrinted>
  <dcterms:created xsi:type="dcterms:W3CDTF">1997-11-11T07:14:23Z</dcterms:created>
  <dcterms:modified xsi:type="dcterms:W3CDTF">2023-01-19T07:37:27Z</dcterms:modified>
</cp:coreProperties>
</file>